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C:\Users\r.migranova\Documents\Закупки\2015 г\Проволока оцинкованная, катанка_февраль\"/>
    </mc:Choice>
  </mc:AlternateContent>
  <bookViews>
    <workbookView xWindow="0" yWindow="0" windowWidth="21600" windowHeight="9735"/>
  </bookViews>
  <sheets>
    <sheet name="Спецификация к Прил 1.1" sheetId="1" r:id="rId1"/>
    <sheet name="Адреса поставки к Прил. 1.1" sheetId="3" r:id="rId2"/>
    <sheet name="XLR_NoRangeSheet" sheetId="2" state="veryHidden" r:id="rId3"/>
  </sheets>
  <externalReferences>
    <externalReference r:id="rId4"/>
  </externalReferences>
  <definedNames>
    <definedName name="Query1">'Спецификация к Прил 1.1'!$A$7:$Z$10</definedName>
    <definedName name="Query1_NOTE" hidden="1">[1]XLR_NoRangeSheet!$J$6</definedName>
    <definedName name="Query1_TIPNAME" hidden="1">[1]XLR_NoRangeSheet!$R$6</definedName>
    <definedName name="Query1_UA2NAME" hidden="1">[1]XLR_NoRangeSheet!$P$6</definedName>
    <definedName name="Query2_ADRES" hidden="1">XLR_NoRangeSheet!$C$6</definedName>
    <definedName name="Query2_EMAIL" hidden="1">XLR_NoRangeSheet!$H$6</definedName>
    <definedName name="Query2_KURATOR" hidden="1">XLR_NoRangeSheet!$F$6</definedName>
    <definedName name="Query2_NAME_LOTA" hidden="1">XLR_NoRangeSheet!$E$6</definedName>
    <definedName name="Query2_NLOTA" hidden="1">XLR_NoRangeSheet!$B$6</definedName>
    <definedName name="Query2_NOTE" hidden="1">XLR_NoRangeSheet!$J$6</definedName>
    <definedName name="Query2_NPO" hidden="1">XLR_NoRangeSheet!$I$6</definedName>
    <definedName name="Query2_PRIL_NOMER" hidden="1">XLR_NoRangeSheet!$S$6</definedName>
    <definedName name="Query2_SROK" hidden="1">XLR_NoRangeSheet!$K$6</definedName>
    <definedName name="Query2_TEL" hidden="1">XLR_NoRangeSheet!$G$6</definedName>
    <definedName name="Query2_TIP" hidden="1">XLR_NoRangeSheet!$Q$6</definedName>
    <definedName name="Query2_TIPNAME" hidden="1">XLR_NoRangeSheet!$R$6</definedName>
    <definedName name="Query2_UA2" hidden="1">XLR_NoRangeSheet!$O$6</definedName>
    <definedName name="Query2_UA2NAME" hidden="1">XLR_NoRangeSheet!$P$6</definedName>
    <definedName name="Query2_USERE" hidden="1">XLR_NoRangeSheet!$N$6</definedName>
    <definedName name="Query2_USERN" hidden="1">XLR_NoRangeSheet!$L$6</definedName>
    <definedName name="Query2_USERT" hidden="1">XLR_NoRangeSheet!$M$6</definedName>
    <definedName name="Query2_VCODE" hidden="1">XLR_NoRangeSheet!$D$6</definedName>
    <definedName name="Query3">'Спецификация к Прил 1.1'!$A$15:$L$15</definedName>
    <definedName name="XLR_ERRNAMESTR" hidden="1">XLR_NoRangeSheet!$B$5</definedName>
    <definedName name="XLR_VERSION" hidden="1">XLR_NoRangeSheet!$A$5</definedName>
    <definedName name="_xlnm.Print_Area" localSheetId="1">'Адреса поставки к Прил. 1.1'!$A$1:$H$28</definedName>
  </definedNames>
  <calcPr calcId="152511"/>
</workbook>
</file>

<file path=xl/calcChain.xml><?xml version="1.0" encoding="utf-8"?>
<calcChain xmlns="http://schemas.openxmlformats.org/spreadsheetml/2006/main">
  <c r="I9" i="1" l="1"/>
  <c r="J9" i="1" s="1"/>
  <c r="J8" i="1" l="1"/>
  <c r="I7" i="1"/>
  <c r="J7" i="1" s="1"/>
  <c r="J10" i="1" l="1"/>
  <c r="E28" i="3"/>
  <c r="B27" i="3"/>
  <c r="B26" i="3"/>
  <c r="B25" i="3"/>
  <c r="B24" i="3"/>
  <c r="B23" i="3"/>
  <c r="B22" i="3"/>
  <c r="B21" i="3"/>
  <c r="B20" i="3"/>
  <c r="B19" i="3"/>
  <c r="B18" i="3"/>
  <c r="B17" i="3"/>
  <c r="B16" i="3"/>
  <c r="B15" i="3"/>
  <c r="B14" i="3"/>
  <c r="B13" i="3"/>
  <c r="B12" i="3"/>
  <c r="B11" i="3"/>
  <c r="B10" i="3"/>
  <c r="B9" i="3"/>
  <c r="B8" i="3"/>
  <c r="C4" i="3"/>
  <c r="G3" i="3"/>
  <c r="G2" i="3"/>
  <c r="I10" i="1" l="1"/>
  <c r="B9" i="1"/>
  <c r="B8" i="1"/>
  <c r="B7" i="1"/>
  <c r="B5" i="2"/>
  <c r="D24" i="1"/>
  <c r="D23" i="1"/>
  <c r="D22" i="1"/>
</calcChain>
</file>

<file path=xl/sharedStrings.xml><?xml version="1.0" encoding="utf-8"?>
<sst xmlns="http://schemas.openxmlformats.org/spreadsheetml/2006/main" count="154" uniqueCount="78">
  <si>
    <t>№ п.п.</t>
  </si>
  <si>
    <t>Описание</t>
  </si>
  <si>
    <t>Адрес поставки</t>
  </si>
  <si>
    <t>Объем может быть изменен на 30% без изменения стоимости единицы</t>
  </si>
  <si>
    <t>Требуемые сроки поставки:</t>
  </si>
  <si>
    <t>Транспортировка товара:</t>
  </si>
  <si>
    <t>Особые условия</t>
  </si>
  <si>
    <t>Инициатор закупки:</t>
  </si>
  <si>
    <t>Контактное лицо по тех. Вопросам</t>
  </si>
  <si>
    <t>СПЕЦИФИКАЦИЯ</t>
  </si>
  <si>
    <t>Исполнитель:</t>
  </si>
  <si>
    <t>тел.</t>
  </si>
  <si>
    <t>эл.почта</t>
  </si>
  <si>
    <t>Eд.изм</t>
  </si>
  <si>
    <t>Наименование товара</t>
  </si>
  <si>
    <t>Итого</t>
  </si>
  <si>
    <t>Цена за единицу измерения без НДС, включая стоимость тары и доставку, рубли РФ</t>
  </si>
  <si>
    <t>Сумма без НДС, включая стоимость тары и доставку, рубли РФ</t>
  </si>
  <si>
    <t>Сумма в том числе НДС, включая стоимость тары и доставку, рубли РФ</t>
  </si>
  <si>
    <t>ЛОТ</t>
  </si>
  <si>
    <t>Гарантийные обязательства</t>
  </si>
  <si>
    <t xml:space="preserve">Срок службы </t>
  </si>
  <si>
    <t>Номенклатура</t>
  </si>
  <si>
    <t>4.2, Developer  (build 122-D7)</t>
  </si>
  <si>
    <t>Query2</t>
  </si>
  <si>
    <t>Республика Башкортостан</t>
  </si>
  <si>
    <t>Поставка оцинкованной проволоки , катанки</t>
  </si>
  <si>
    <t>Шиц Д.В., тел. 2215597, эл.почта:</t>
  </si>
  <si>
    <t>2215597</t>
  </si>
  <si>
    <t/>
  </si>
  <si>
    <t>31.12.2015</t>
  </si>
  <si>
    <t>Ахметзянова Венера Фанитовна</t>
  </si>
  <si>
    <t>(347)221-56-61</t>
  </si>
  <si>
    <t>Отдел капитального строительства (ОКС)</t>
  </si>
  <si>
    <t>Приложение 1.5</t>
  </si>
  <si>
    <t>6188</t>
  </si>
  <si>
    <t>т</t>
  </si>
  <si>
    <t>24928</t>
  </si>
  <si>
    <t>ПРОВОЛОКА ОЦИНКОВ  3ММ</t>
  </si>
  <si>
    <t>5423</t>
  </si>
  <si>
    <t>ПРОВОЛОКА ОЦИНКОВ. 4ММ (ПСО-4)</t>
  </si>
  <si>
    <t>Проволока оцинкованная  термообработанная применяется для  подвешевания   телефонного кабеля  на опорах и стойках.
 Проволока диаметром 3 мм, термически обработанная, повышенной точности, светлая: проволока 3 О1Ц  ГОСТ 3282-74
Проволока должна изготовлятьься в соответствии с требованиями настоящего стандарта по технологическому регламенту, утвержденному в установленном порядке, из катанки класса II по ОСТ-14-15-193-86 или другой нормативно-технической документации. Допускается изготовление проволоки из никоуглеродистых марок стали СТ1ЮПС и катанки по ГОСТ 4231-70. Механические свойства проволоки должны соответствовать диаметру 3 проволоки Временное сопротивление разрыву, Н/мм2 (кгс/мм2), для проволоки термически обработанной  с покрытием должно составлять 340-350 ,
Относительное удлинение не менее 18% , для термически обработанной проволоки с покрытием .На поверхности оцинкованной проволоки не должно быть мест, не покрытых цинком, черных пятен. Допускаются отдельные наплывы цинка, величина которых не должна быть более половины предельного отклонения от фактического диаметра проволоки .регламентированным относительным удлинением. Цинковое покрытие должно быть прочным и не должно растрескиваться и отслаиваться при спиральной навивке проволоки.
Проволока должна изготовляться в мотках или на катушках. Намотка проволоки должна производиться правильными рядами без перепутывания витков и обеспечивать свободное сматывание проволоки с катушек и мотков.
Допускаются мотки проволоки в бухты по 80-100 кг, с биркой  завода изготовителя   условное обозначение проволоки , массу нетто партии . Наличие сертификатов качества.</t>
  </si>
  <si>
    <t>Приложение 1.1</t>
  </si>
  <si>
    <t>Приложение№ 1.1</t>
  </si>
  <si>
    <t>График доставки</t>
  </si>
  <si>
    <t>Филиал</t>
  </si>
  <si>
    <t>Адрес и контактное лицо</t>
  </si>
  <si>
    <t>Белорецкий МУЭС</t>
  </si>
  <si>
    <t>Бирский МУЭС</t>
  </si>
  <si>
    <t>Башинформсвязь ОАО</t>
  </si>
  <si>
    <t>Мелеузовский МУЭС</t>
  </si>
  <si>
    <t>Месягутовский МУЭС</t>
  </si>
  <si>
    <t>Сибайский МУЭС</t>
  </si>
  <si>
    <t>Стерлитамакский МУЭС</t>
  </si>
  <si>
    <t>Туймазинский МУЭС</t>
  </si>
  <si>
    <t xml:space="preserve">ЦТЭ </t>
  </si>
  <si>
    <t>осуществляется за счет поставщика автомобильным транспортом .</t>
  </si>
  <si>
    <t xml:space="preserve">Проволока оцинкованная термообработанная применяется для  подвешевания   телефонного кабеля  на опорах и стойках.
 Проволока диаметром 4 мм, термически обработанная, повышенной точности, светлая: проволока d-4 О1Ц ГОСТ 3282-74
Проволока должна изготовлятьься в соответствии с требованиями настоящего стандарта по технологическому регламенту, утвержденному в установленном порядке, из катанки класса II по ОСТ-14-15-193-86 или другой нормативно-технической документации. Допускается изготовление проволоки из никоуглеродистых марок стали Ст1ЮПС и катанки по ГОСТ 4231-70. Механические свойства проволоки должны соответствовать диаметру 4 проволоки Временное сопротивление разрыву, Н/мм2 (кгс/мм2), для проволоки термически обработанной  с покрытием должно составлять 340-350 ,
Относительное удлинение не менее 18-20% , для термически обработанной проволоки с покрытием .На поверхности оцинкованной проволоки не должно быть мест, не покрытых цинком, черных пятен. </t>
  </si>
  <si>
    <t xml:space="preserve">сертификаты качества </t>
  </si>
  <si>
    <t xml:space="preserve">не менее 12 месяцев </t>
  </si>
  <si>
    <t xml:space="preserve">не менее 24 месяца </t>
  </si>
  <si>
    <t>Шиц Д.В тел . 8347/2215597/</t>
  </si>
  <si>
    <t xml:space="preserve">ОМТО ОАО Башинформсвязь </t>
  </si>
  <si>
    <t xml:space="preserve">ПРОВОЛОКА ОЦИНКОВ. 4ММ </t>
  </si>
  <si>
    <t xml:space="preserve">Согласно  графика доставки ( см лист № 2 ) </t>
  </si>
  <si>
    <t xml:space="preserve">до 31 марта 2015года </t>
  </si>
  <si>
    <t>КАТАНКА 6,0</t>
  </si>
  <si>
    <t xml:space="preserve">г.Белорецк ул. Ленина д.41
Кузнецов Дмитрий Николаевич                                                          т .раб 8(34792) 5-12-35.сот 8-9051808865
</t>
  </si>
  <si>
    <t xml:space="preserve">г.Мелеуз .ул.Воровского д.2
Киреева Венера т.р 8(34764)33025,                                                      сот 8-9371692391,                                                                зам. директора  Латыпов Наиль Вахитович                    сот 8-9018173556
</t>
  </si>
  <si>
    <t xml:space="preserve">с.Месягутово  ул.Коммунистическая  д24
Крылосов Виктор Сергеевич. сот.89196068131
Фазылов Вадим Салимович -гл.инженер                               сот.  8-906-375-6161
</t>
  </si>
  <si>
    <t xml:space="preserve">г.Сибай ул Индустриальное шоссе д 2
 Устьянцева Любовь Александровна                                                      р.т 8(34775)23496 сот 89279417186
</t>
  </si>
  <si>
    <t xml:space="preserve">г.Стерлитамак ул. Коммунистическая ,д.30
Секварова Светлана Владимировна                                                сот 8-9656487022
Зам. директора Белоусов Михаил Петрович 
89173435915
</t>
  </si>
  <si>
    <t xml:space="preserve">г.Туймазы .ул Гафурова, д.60
Хисматуллин Венер Сахабутдинович.              тел.8-3478253821.сот.89063736539
Николаичев Александр Павлович 
 сот 8-9018173670
</t>
  </si>
  <si>
    <t>г.Уфа ул .Каспийская, д. 14
Иксанова Флюра Сагитовна  сот. 8-905-352-77-79              Савельева Мария Владимировна сот 8/347/2746212                                              Подгорная Резеда Рифгатовна                            284-81-57; 284-85-60</t>
  </si>
  <si>
    <t xml:space="preserve">.Бирск ул Бурновская д.10 
Ульданов Флюр Халяфович  сот 8-9272381395                               Зам директора Юрий Алексеевич 89173483781
</t>
  </si>
  <si>
    <t xml:space="preserve">март 2015года </t>
  </si>
  <si>
    <t>Катанка d -6,0 горячекатаная применяется для увязки  столба и приставки  при строительстве  воздушных линий связи. Катанку изготавляют в соответствии с требованиями настоящего стандарта по технологическому регламенту, утвержденному в установленном порядкее.  Катанку изготавливают гладкой   из арматурной стали класса A-I (A240).Предельные отклонения диаметра гладких профилей должны соответствовать ГОСТ 2590-88 для обычной точности прокатки.Марка стали Ст3кп, Ст3пс, Ст3сп .Химический состав арматурной углердистой стали должен соответствовать ГОСТ 380-88,Механические требования испытание на изгиб и в холодном состоянии составляет 180С  . На поверхности катанки не должно быть раскатанных трещин, прокатных плен, закатов, усов и раскатанных загрязнений. Не допускаются отпечатки, рябизна, раскатанные пузыри и риски, отдельные мелкие плены, выводящие размеры катанки за предельные отклонения по диаметру.Катанку изготовляют в мотках, состоящих из одного непрерывного отрезка. Витки катанки в мотках должны быть уложены без перепутывания .Каждая партия сопровождается документом о качестве.</t>
  </si>
  <si>
    <t xml:space="preserve">март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</si>
</sst>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_р_."/>
  </numFmts>
  <fonts count="7" x14ac:knownFonts="1">
    <font>
      <sz val="11"/>
      <color theme="1"/>
      <name val="Calibri"/>
      <family val="2"/>
      <charset val="204"/>
      <scheme val="minor"/>
    </font>
    <font>
      <sz val="10"/>
      <name val="Arial Cyr"/>
      <charset val="204"/>
    </font>
    <font>
      <b/>
      <sz val="11"/>
      <color theme="1"/>
      <name val="Calibri"/>
      <family val="2"/>
      <charset val="204"/>
      <scheme val="minor"/>
    </font>
    <font>
      <sz val="11"/>
      <color theme="1"/>
      <name val="Times New Roman"/>
      <family val="1"/>
      <charset val="204"/>
    </font>
    <font>
      <sz val="11"/>
      <name val="Calibri"/>
      <family val="2"/>
      <charset val="204"/>
      <scheme val="minor"/>
    </font>
    <font>
      <b/>
      <sz val="12"/>
      <color theme="1"/>
      <name val="Calibri"/>
      <family val="2"/>
      <charset val="204"/>
      <scheme val="minor"/>
    </font>
    <font>
      <sz val="9"/>
      <color theme="1"/>
      <name val="Calibri"/>
      <family val="2"/>
      <charset val="204"/>
      <scheme val="minor"/>
    </font>
  </fonts>
  <fills count="3">
    <fill>
      <patternFill patternType="none"/>
    </fill>
    <fill>
      <patternFill patternType="gray125"/>
    </fill>
    <fill>
      <patternFill patternType="solid">
        <fgColor theme="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diagonal/>
    </border>
    <border>
      <left style="thin">
        <color indexed="64"/>
      </left>
      <right style="thin">
        <color indexed="64"/>
      </right>
      <top style="medium">
        <color indexed="64"/>
      </top>
      <bottom style="thin">
        <color indexed="64"/>
      </bottom>
      <diagonal/>
    </border>
  </borders>
  <cellStyleXfs count="2">
    <xf numFmtId="0" fontId="0" fillId="0" borderId="0"/>
    <xf numFmtId="0" fontId="1" fillId="0" borderId="0"/>
  </cellStyleXfs>
  <cellXfs count="92">
    <xf numFmtId="0" fontId="0" fillId="0" borderId="0" xfId="0"/>
    <xf numFmtId="0" fontId="0" fillId="0" borderId="1" xfId="0" applyBorder="1" applyAlignment="1">
      <alignment vertical="top" wrapText="1"/>
    </xf>
    <xf numFmtId="0" fontId="0" fillId="0" borderId="0" xfId="0" applyBorder="1" applyAlignment="1">
      <alignment vertical="top" wrapText="1"/>
    </xf>
    <xf numFmtId="0" fontId="0" fillId="0" borderId="0" xfId="0" applyAlignment="1">
      <alignment horizontal="left"/>
    </xf>
    <xf numFmtId="0" fontId="0" fillId="0" borderId="1" xfId="0" applyBorder="1" applyAlignment="1">
      <alignment vertical="top"/>
    </xf>
    <xf numFmtId="164" fontId="0" fillId="0" borderId="1" xfId="0" applyNumberFormat="1" applyBorder="1" applyAlignment="1">
      <alignment horizontal="right" vertical="top" wrapText="1"/>
    </xf>
    <xf numFmtId="0" fontId="0" fillId="0" borderId="1" xfId="0" applyBorder="1" applyAlignment="1">
      <alignment horizontal="center" vertical="top"/>
    </xf>
    <xf numFmtId="0" fontId="0" fillId="0" borderId="0" xfId="0"/>
    <xf numFmtId="0" fontId="0" fillId="0" borderId="0" xfId="0"/>
    <xf numFmtId="0" fontId="0" fillId="0" borderId="0" xfId="0"/>
    <xf numFmtId="0" fontId="0" fillId="0" borderId="0" xfId="0" applyFont="1"/>
    <xf numFmtId="0" fontId="0" fillId="0" borderId="0" xfId="0" applyFont="1" applyAlignment="1">
      <alignment horizontal="left"/>
    </xf>
    <xf numFmtId="0" fontId="0" fillId="0" borderId="0" xfId="0" applyFont="1" applyAlignment="1">
      <alignment vertical="center" wrapText="1"/>
    </xf>
    <xf numFmtId="0" fontId="0" fillId="0" borderId="1" xfId="0" applyFont="1" applyBorder="1" applyAlignment="1">
      <alignment horizontal="center"/>
    </xf>
    <xf numFmtId="0" fontId="0" fillId="0" borderId="0" xfId="0" applyBorder="1"/>
    <xf numFmtId="0" fontId="0" fillId="0" borderId="3" xfId="0" applyBorder="1"/>
    <xf numFmtId="0" fontId="0" fillId="0" borderId="4" xfId="0" applyBorder="1" applyAlignment="1">
      <alignment vertical="top" wrapText="1"/>
    </xf>
    <xf numFmtId="0" fontId="0" fillId="0" borderId="4" xfId="0" applyBorder="1"/>
    <xf numFmtId="0" fontId="0" fillId="0" borderId="0" xfId="0" applyAlignment="1">
      <alignment horizontal="right"/>
    </xf>
    <xf numFmtId="0" fontId="0" fillId="0" borderId="5" xfId="0" applyBorder="1" applyAlignment="1">
      <alignment horizontal="right"/>
    </xf>
    <xf numFmtId="164" fontId="0" fillId="0" borderId="4" xfId="0" applyNumberFormat="1" applyBorder="1"/>
    <xf numFmtId="164" fontId="0" fillId="0" borderId="1" xfId="0" applyNumberFormat="1" applyBorder="1" applyAlignment="1">
      <alignment horizontal="right"/>
    </xf>
    <xf numFmtId="0" fontId="2" fillId="0" borderId="0" xfId="0" applyFont="1" applyAlignment="1">
      <alignment horizontal="left"/>
    </xf>
    <xf numFmtId="49" fontId="0" fillId="0" borderId="1" xfId="0" applyNumberFormat="1" applyBorder="1" applyAlignment="1">
      <alignment horizontal="left" vertical="top"/>
    </xf>
    <xf numFmtId="0" fontId="0" fillId="0" borderId="1" xfId="0" applyFont="1" applyBorder="1" applyAlignment="1">
      <alignment horizontal="center"/>
    </xf>
    <xf numFmtId="0" fontId="0" fillId="0" borderId="0" xfId="0" applyBorder="1" applyAlignment="1">
      <alignment horizontal="center"/>
    </xf>
    <xf numFmtId="0" fontId="0" fillId="0" borderId="0" xfId="0" applyBorder="1" applyAlignment="1">
      <alignment horizontal="left"/>
    </xf>
    <xf numFmtId="0" fontId="0" fillId="0" borderId="0" xfId="0" quotePrefix="1"/>
    <xf numFmtId="49" fontId="0" fillId="0" borderId="0" xfId="0" applyNumberFormat="1"/>
    <xf numFmtId="0" fontId="0" fillId="0" borderId="1" xfId="0" applyFont="1" applyBorder="1" applyAlignment="1">
      <alignment horizontal="center"/>
    </xf>
    <xf numFmtId="0" fontId="5" fillId="0" borderId="0" xfId="0" applyFont="1" applyAlignment="1"/>
    <xf numFmtId="0" fontId="5" fillId="0" borderId="0" xfId="0" applyFont="1" applyAlignment="1">
      <alignment horizontal="center"/>
    </xf>
    <xf numFmtId="164" fontId="0" fillId="0" borderId="1" xfId="0" applyNumberFormat="1" applyBorder="1" applyAlignment="1">
      <alignment horizontal="center" vertical="top" wrapText="1"/>
    </xf>
    <xf numFmtId="0" fontId="0" fillId="0" borderId="0" xfId="0" applyBorder="1" applyAlignment="1"/>
    <xf numFmtId="0" fontId="0" fillId="0" borderId="1" xfId="0" applyFont="1" applyBorder="1" applyAlignment="1">
      <alignment horizontal="center"/>
    </xf>
    <xf numFmtId="0" fontId="0" fillId="0" borderId="1" xfId="0" applyNumberFormat="1" applyBorder="1" applyAlignment="1">
      <alignment horizontal="left" vertical="top"/>
    </xf>
    <xf numFmtId="0" fontId="6" fillId="0" borderId="1" xfId="0" applyFont="1" applyBorder="1" applyAlignment="1">
      <alignment vertical="top" wrapText="1"/>
    </xf>
    <xf numFmtId="0" fontId="0" fillId="0" borderId="0" xfId="0" applyFont="1" applyBorder="1"/>
    <xf numFmtId="0" fontId="0" fillId="0" borderId="0" xfId="0" applyFont="1" applyBorder="1" applyAlignment="1">
      <alignment vertical="center" wrapText="1"/>
    </xf>
    <xf numFmtId="0" fontId="6" fillId="0" borderId="0" xfId="0" applyFont="1" applyBorder="1" applyAlignment="1">
      <alignment vertical="top" wrapText="1"/>
    </xf>
    <xf numFmtId="0" fontId="6" fillId="0" borderId="0" xfId="0" applyFont="1" applyBorder="1" applyAlignment="1">
      <alignment horizontal="left" vertical="top" wrapText="1"/>
    </xf>
    <xf numFmtId="0" fontId="6" fillId="0" borderId="0" xfId="0" applyFont="1" applyBorder="1" applyAlignment="1">
      <alignment wrapText="1"/>
    </xf>
    <xf numFmtId="0" fontId="0" fillId="0" borderId="11" xfId="0" applyBorder="1" applyAlignment="1">
      <alignment horizontal="right"/>
    </xf>
    <xf numFmtId="0" fontId="0" fillId="0" borderId="11" xfId="0" applyBorder="1"/>
    <xf numFmtId="0" fontId="6" fillId="0" borderId="1" xfId="0" applyFont="1" applyBorder="1" applyAlignment="1">
      <alignment horizontal="left" vertical="top" wrapText="1"/>
    </xf>
    <xf numFmtId="0" fontId="6" fillId="0" borderId="12" xfId="0" applyFont="1" applyBorder="1" applyAlignment="1">
      <alignment horizontal="left" vertical="center" wrapText="1"/>
    </xf>
    <xf numFmtId="0" fontId="6" fillId="0" borderId="1" xfId="0" applyFont="1" applyBorder="1" applyAlignment="1">
      <alignment wrapText="1"/>
    </xf>
    <xf numFmtId="0" fontId="0" fillId="0" borderId="11" xfId="0" applyBorder="1" applyAlignment="1">
      <alignment vertical="top" wrapText="1"/>
    </xf>
    <xf numFmtId="0" fontId="0" fillId="0" borderId="11" xfId="0" applyBorder="1" applyAlignment="1"/>
    <xf numFmtId="0" fontId="0" fillId="0" borderId="11" xfId="0" applyBorder="1" applyAlignment="1">
      <alignment horizontal="left"/>
    </xf>
    <xf numFmtId="0" fontId="0" fillId="0" borderId="1" xfId="0" applyFont="1" applyBorder="1" applyAlignment="1">
      <alignment horizontal="center"/>
    </xf>
    <xf numFmtId="0" fontId="0" fillId="2" borderId="0" xfId="0" applyFill="1" applyAlignment="1">
      <alignment horizontal="center" vertical="center"/>
    </xf>
    <xf numFmtId="0" fontId="5" fillId="2" borderId="0" xfId="0" applyFont="1" applyFill="1" applyAlignment="1">
      <alignment horizontal="center" vertical="center"/>
    </xf>
    <xf numFmtId="0" fontId="0" fillId="0" borderId="1" xfId="0" applyFont="1" applyBorder="1" applyAlignment="1">
      <alignment horizontal="center" vertical="center"/>
    </xf>
    <xf numFmtId="0" fontId="0" fillId="2" borderId="1" xfId="0" applyNumberFormat="1" applyFill="1" applyBorder="1" applyAlignment="1">
      <alignment horizontal="center" vertical="center"/>
    </xf>
    <xf numFmtId="49" fontId="2" fillId="2" borderId="4" xfId="0" applyNumberFormat="1" applyFont="1" applyFill="1" applyBorder="1" applyAlignment="1">
      <alignment horizontal="center" vertical="center"/>
    </xf>
    <xf numFmtId="0" fontId="0" fillId="2" borderId="0" xfId="0" applyFill="1" applyBorder="1" applyAlignment="1">
      <alignment horizontal="center" vertical="center"/>
    </xf>
    <xf numFmtId="0" fontId="0" fillId="2" borderId="0" xfId="0" applyFill="1" applyBorder="1" applyAlignment="1">
      <alignment horizontal="center" vertical="center" wrapText="1"/>
    </xf>
    <xf numFmtId="0" fontId="0" fillId="0" borderId="0" xfId="0" applyAlignment="1">
      <alignment horizontal="center" vertical="center"/>
    </xf>
    <xf numFmtId="0" fontId="5" fillId="0" borderId="0" xfId="0" applyFont="1" applyAlignment="1">
      <alignment horizontal="center" vertical="center"/>
    </xf>
    <xf numFmtId="0" fontId="0" fillId="0" borderId="1" xfId="0" applyBorder="1" applyAlignment="1">
      <alignment horizontal="center" vertical="center"/>
    </xf>
    <xf numFmtId="0" fontId="2" fillId="0" borderId="4" xfId="0" applyFont="1" applyBorder="1" applyAlignment="1">
      <alignment horizontal="center" vertical="center"/>
    </xf>
    <xf numFmtId="0" fontId="0" fillId="0" borderId="0" xfId="0" applyBorder="1" applyAlignment="1">
      <alignment horizontal="center" vertical="center"/>
    </xf>
    <xf numFmtId="0" fontId="0" fillId="0" borderId="0" xfId="0" applyBorder="1" applyAlignment="1">
      <alignment horizontal="center" vertical="center" wrapText="1"/>
    </xf>
    <xf numFmtId="0" fontId="0" fillId="0" borderId="10" xfId="0" applyFont="1" applyBorder="1" applyAlignment="1"/>
    <xf numFmtId="0" fontId="0" fillId="0" borderId="10" xfId="0" applyBorder="1" applyAlignment="1"/>
    <xf numFmtId="0" fontId="0" fillId="0" borderId="7" xfId="0" applyBorder="1" applyAlignment="1">
      <alignment horizontal="left"/>
    </xf>
    <xf numFmtId="0" fontId="0" fillId="0" borderId="8" xfId="0" applyBorder="1" applyAlignment="1">
      <alignment horizontal="left"/>
    </xf>
    <xf numFmtId="0" fontId="0" fillId="0" borderId="7" xfId="0" applyBorder="1" applyAlignment="1">
      <alignment horizontal="left" vertical="top" wrapText="1"/>
    </xf>
    <xf numFmtId="0" fontId="0" fillId="0" borderId="8" xfId="0" applyBorder="1" applyAlignment="1">
      <alignment horizontal="left" vertical="top" wrapText="1"/>
    </xf>
    <xf numFmtId="0" fontId="0" fillId="0" borderId="1" xfId="0" applyBorder="1" applyAlignment="1">
      <alignment horizontal="left"/>
    </xf>
    <xf numFmtId="0" fontId="2" fillId="0" borderId="0" xfId="0" applyFont="1" applyAlignment="1">
      <alignment horizontal="center"/>
    </xf>
    <xf numFmtId="0" fontId="0" fillId="0" borderId="1" xfId="0" applyFont="1" applyBorder="1" applyAlignment="1">
      <alignment horizontal="center" vertical="center" wrapText="1"/>
    </xf>
    <xf numFmtId="0" fontId="0" fillId="0" borderId="1" xfId="0" applyFont="1" applyBorder="1" applyAlignment="1">
      <alignment horizontal="center" vertical="top" wrapText="1"/>
    </xf>
    <xf numFmtId="0" fontId="0" fillId="0" borderId="5" xfId="0" applyFont="1" applyBorder="1" applyAlignment="1">
      <alignment horizontal="center" vertical="center" wrapText="1"/>
    </xf>
    <xf numFmtId="0" fontId="0" fillId="0" borderId="2" xfId="0" applyFont="1" applyBorder="1" applyAlignment="1">
      <alignment horizontal="center" vertical="center" wrapText="1"/>
    </xf>
    <xf numFmtId="0" fontId="3" fillId="0" borderId="5" xfId="0" applyFont="1" applyBorder="1" applyAlignment="1">
      <alignment horizontal="center" vertical="center" wrapText="1"/>
    </xf>
    <xf numFmtId="0" fontId="3" fillId="0" borderId="2" xfId="0" applyFont="1" applyBorder="1" applyAlignment="1">
      <alignment horizontal="center" vertical="center" wrapText="1"/>
    </xf>
    <xf numFmtId="0" fontId="0" fillId="0" borderId="0" xfId="0" applyAlignment="1">
      <alignment horizontal="right"/>
    </xf>
    <xf numFmtId="0" fontId="2" fillId="0" borderId="10" xfId="0" applyFont="1" applyBorder="1" applyAlignment="1">
      <alignment horizontal="center"/>
    </xf>
    <xf numFmtId="0" fontId="0" fillId="0" borderId="1" xfId="0" applyBorder="1" applyAlignment="1">
      <alignment horizontal="center"/>
    </xf>
    <xf numFmtId="0" fontId="0" fillId="0" borderId="3" xfId="0" applyFont="1" applyBorder="1" applyAlignment="1">
      <alignment horizontal="center" vertical="top" wrapText="1"/>
    </xf>
    <xf numFmtId="0" fontId="0" fillId="0" borderId="9" xfId="0" applyFont="1" applyBorder="1" applyAlignment="1">
      <alignment horizontal="center" vertical="top" wrapText="1"/>
    </xf>
    <xf numFmtId="0" fontId="4" fillId="0" borderId="5" xfId="0" applyFont="1" applyBorder="1" applyAlignment="1">
      <alignment horizontal="center" vertical="top" wrapText="1"/>
    </xf>
    <xf numFmtId="0" fontId="0" fillId="0" borderId="2" xfId="0" applyFont="1" applyBorder="1" applyAlignment="1">
      <alignment horizontal="center" vertical="top" wrapText="1"/>
    </xf>
    <xf numFmtId="0" fontId="0" fillId="0" borderId="6" xfId="0" applyBorder="1" applyAlignment="1">
      <alignment horizontal="center"/>
    </xf>
    <xf numFmtId="0" fontId="0" fillId="0" borderId="7" xfId="0" applyBorder="1" applyAlignment="1">
      <alignment horizontal="center"/>
    </xf>
    <xf numFmtId="0" fontId="0" fillId="0" borderId="8" xfId="0" applyBorder="1" applyAlignment="1">
      <alignment horizontal="center"/>
    </xf>
    <xf numFmtId="0" fontId="4" fillId="0" borderId="5" xfId="0" applyFont="1" applyBorder="1" applyAlignment="1">
      <alignment horizontal="center" vertical="center" wrapText="1"/>
    </xf>
    <xf numFmtId="0" fontId="4" fillId="0" borderId="2" xfId="0" applyFont="1" applyBorder="1" applyAlignment="1">
      <alignment horizontal="center" vertical="center" wrapText="1"/>
    </xf>
    <xf numFmtId="0" fontId="3" fillId="2" borderId="5" xfId="0" applyFont="1" applyFill="1" applyBorder="1" applyAlignment="1">
      <alignment horizontal="center" vertical="center" wrapText="1"/>
    </xf>
    <xf numFmtId="0" fontId="3" fillId="2" borderId="2" xfId="0" applyFont="1" applyFill="1" applyBorder="1" applyAlignment="1">
      <alignment horizontal="center"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akhmetzyanova/Desktop/&#1047;&#1072;&#1082;&#1091;&#1087;&#1082;&#1080;%202015&#1075;&#1086;&#1076;/&#1055;&#1088;&#1086;&#1074;&#1086;&#1083;&#1086;&#1082;&#1072;/$&#1043;&#1088;&#1072;&#1092;&#1080;&#1082;_&#1076;&#1086;&#1089;&#1090;&#1072;&#1074;&#1082;&#1080;1,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Лист1"/>
      <sheetName val="XLR_NoRangeSheet"/>
    </sheetNames>
    <sheetDataSet>
      <sheetData sheetId="0"/>
      <sheetData sheetId="1">
        <row r="6">
          <cell r="J6" t="str">
            <v>Поставка оцинкованной проволоки , катанки</v>
          </cell>
          <cell r="P6" t="str">
            <v>Отдел капитального строительства (ОКС)</v>
          </cell>
          <cell r="R6" t="str">
            <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Z24"/>
  <sheetViews>
    <sheetView tabSelected="1" view="pageBreakPreview" topLeftCell="A7" zoomScale="84" zoomScaleNormal="75" zoomScaleSheetLayoutView="84" workbookViewId="0">
      <selection activeCell="H22" sqref="H22"/>
    </sheetView>
  </sheetViews>
  <sheetFormatPr defaultRowHeight="15" x14ac:dyDescent="0.25"/>
  <cols>
    <col min="1" max="1" width="0.85546875" customWidth="1"/>
    <col min="2" max="2" width="8.42578125" customWidth="1"/>
    <col min="3" max="3" width="8.42578125" style="9" customWidth="1"/>
    <col min="4" max="4" width="26.42578125" customWidth="1"/>
    <col min="5" max="5" width="50.140625" customWidth="1"/>
    <col min="8" max="8" width="19.5703125" style="7" customWidth="1"/>
    <col min="9" max="9" width="16" style="7" customWidth="1"/>
    <col min="10" max="10" width="18.28515625" style="8" customWidth="1"/>
    <col min="11" max="11" width="26" customWidth="1"/>
    <col min="12" max="12" width="3.28515625" customWidth="1"/>
    <col min="22" max="25" width="9.140625" style="9"/>
  </cols>
  <sheetData>
    <row r="1" spans="1:26" x14ac:dyDescent="0.25">
      <c r="I1" s="78" t="s">
        <v>42</v>
      </c>
      <c r="J1" s="78"/>
      <c r="K1" s="78"/>
    </row>
    <row r="2" spans="1:26" x14ac:dyDescent="0.25">
      <c r="B2" s="71" t="s">
        <v>9</v>
      </c>
      <c r="C2" s="71"/>
      <c r="D2" s="71"/>
      <c r="E2" s="71"/>
      <c r="F2" s="71"/>
      <c r="G2" s="71"/>
      <c r="H2" s="71"/>
      <c r="I2" s="71"/>
      <c r="J2" s="71"/>
      <c r="K2" s="71"/>
    </row>
    <row r="3" spans="1:26" x14ac:dyDescent="0.25">
      <c r="B3" t="s">
        <v>19</v>
      </c>
      <c r="C3" s="9" t="s">
        <v>26</v>
      </c>
      <c r="D3" s="22"/>
      <c r="E3" s="79" t="s">
        <v>33</v>
      </c>
      <c r="F3" s="79"/>
      <c r="G3" s="79"/>
      <c r="H3" s="79"/>
      <c r="I3" s="79"/>
      <c r="K3" s="18"/>
      <c r="L3" s="3"/>
    </row>
    <row r="4" spans="1:26" s="10" customFormat="1" ht="15" customHeight="1" x14ac:dyDescent="0.25">
      <c r="B4" s="72" t="s">
        <v>0</v>
      </c>
      <c r="C4" s="74" t="s">
        <v>22</v>
      </c>
      <c r="D4" s="72" t="s">
        <v>14</v>
      </c>
      <c r="E4" s="72" t="s">
        <v>1</v>
      </c>
      <c r="F4" s="72" t="s">
        <v>13</v>
      </c>
      <c r="G4" s="76" t="s">
        <v>77</v>
      </c>
      <c r="H4" s="83" t="s">
        <v>16</v>
      </c>
      <c r="I4" s="81" t="s">
        <v>17</v>
      </c>
      <c r="J4" s="73" t="s">
        <v>18</v>
      </c>
      <c r="K4" s="72" t="s">
        <v>2</v>
      </c>
      <c r="L4" s="11"/>
    </row>
    <row r="5" spans="1:26" s="12" customFormat="1" ht="64.5" customHeight="1" x14ac:dyDescent="0.25">
      <c r="B5" s="72"/>
      <c r="C5" s="75"/>
      <c r="D5" s="72"/>
      <c r="E5" s="72"/>
      <c r="F5" s="72"/>
      <c r="G5" s="77"/>
      <c r="H5" s="84"/>
      <c r="I5" s="82"/>
      <c r="J5" s="73"/>
      <c r="K5" s="72"/>
    </row>
    <row r="6" spans="1:26" s="10" customFormat="1" x14ac:dyDescent="0.25">
      <c r="B6" s="13">
        <v>1</v>
      </c>
      <c r="C6" s="24">
        <v>2</v>
      </c>
      <c r="D6" s="13">
        <v>3</v>
      </c>
      <c r="E6" s="34">
        <v>4</v>
      </c>
      <c r="F6" s="34">
        <v>5</v>
      </c>
      <c r="G6" s="34">
        <v>9</v>
      </c>
      <c r="H6" s="34">
        <v>10</v>
      </c>
      <c r="I6" s="34">
        <v>11</v>
      </c>
      <c r="J6" s="34">
        <v>12</v>
      </c>
      <c r="K6" s="34">
        <v>13</v>
      </c>
    </row>
    <row r="7" spans="1:26" ht="365.25" customHeight="1" x14ac:dyDescent="0.25">
      <c r="A7" s="9"/>
      <c r="B7" s="6">
        <f>ROW()-6</f>
        <v>1</v>
      </c>
      <c r="C7" s="6" t="s">
        <v>35</v>
      </c>
      <c r="D7" s="1" t="s">
        <v>66</v>
      </c>
      <c r="E7" s="1" t="s">
        <v>76</v>
      </c>
      <c r="F7" s="4" t="s">
        <v>36</v>
      </c>
      <c r="G7" s="23">
        <v>0.22000000000000003</v>
      </c>
      <c r="H7" s="5">
        <v>31500</v>
      </c>
      <c r="I7" s="5">
        <f>H7*G7</f>
        <v>6930.0000000000009</v>
      </c>
      <c r="J7" s="5">
        <f>I7*1.18</f>
        <v>8177.4000000000005</v>
      </c>
      <c r="K7" s="1" t="s">
        <v>64</v>
      </c>
      <c r="L7" s="9"/>
      <c r="M7" s="9"/>
      <c r="N7" s="9"/>
      <c r="O7" s="9"/>
      <c r="P7" s="9"/>
      <c r="Q7" s="9"/>
      <c r="R7" s="9"/>
      <c r="S7" s="9"/>
      <c r="T7" s="9"/>
      <c r="U7" s="9"/>
      <c r="Z7" s="9"/>
    </row>
    <row r="8" spans="1:26" ht="409.5" x14ac:dyDescent="0.25">
      <c r="A8" s="9"/>
      <c r="B8" s="6">
        <f>ROW()-6</f>
        <v>2</v>
      </c>
      <c r="C8" s="6" t="s">
        <v>37</v>
      </c>
      <c r="D8" s="1" t="s">
        <v>38</v>
      </c>
      <c r="E8" s="1" t="s">
        <v>41</v>
      </c>
      <c r="F8" s="4" t="s">
        <v>36</v>
      </c>
      <c r="G8" s="23">
        <v>21.602</v>
      </c>
      <c r="H8" s="5">
        <v>41000</v>
      </c>
      <c r="I8" s="5">
        <v>885682</v>
      </c>
      <c r="J8" s="5">
        <f t="shared" ref="J8" si="0">I8*1.18</f>
        <v>1045104.7599999999</v>
      </c>
      <c r="K8" s="1" t="s">
        <v>64</v>
      </c>
      <c r="L8" s="9"/>
      <c r="M8" s="9"/>
      <c r="N8" s="9"/>
      <c r="O8" s="9"/>
      <c r="P8" s="9"/>
      <c r="Q8" s="9"/>
      <c r="R8" s="9"/>
      <c r="S8" s="9"/>
      <c r="T8" s="9"/>
      <c r="U8" s="9"/>
      <c r="Z8" s="9"/>
    </row>
    <row r="9" spans="1:26" s="9" customFormat="1" ht="401.25" customHeight="1" x14ac:dyDescent="0.25">
      <c r="B9" s="6">
        <f>ROW()-6</f>
        <v>3</v>
      </c>
      <c r="C9" s="6" t="s">
        <v>39</v>
      </c>
      <c r="D9" s="1" t="s">
        <v>40</v>
      </c>
      <c r="E9" s="1" t="s">
        <v>57</v>
      </c>
      <c r="F9" s="4" t="s">
        <v>36</v>
      </c>
      <c r="G9" s="35">
        <v>10.035</v>
      </c>
      <c r="H9" s="5">
        <v>41000</v>
      </c>
      <c r="I9" s="5">
        <f>H9*G9</f>
        <v>411435</v>
      </c>
      <c r="J9" s="5">
        <f>I9*1.18</f>
        <v>485493.3</v>
      </c>
      <c r="K9" s="1" t="s">
        <v>64</v>
      </c>
    </row>
    <row r="10" spans="1:26" x14ac:dyDescent="0.25">
      <c r="A10" s="9"/>
      <c r="B10" s="15"/>
      <c r="C10" s="17"/>
      <c r="D10" s="16"/>
      <c r="E10" s="16"/>
      <c r="F10" s="17"/>
      <c r="G10" s="17"/>
      <c r="H10" s="20"/>
      <c r="I10" s="21">
        <f>SUM($I$7:$I$9)</f>
        <v>1304047</v>
      </c>
      <c r="J10" s="21">
        <f>SUM(J7:J9)</f>
        <v>1538775.46</v>
      </c>
      <c r="K10" s="2"/>
      <c r="L10" s="9"/>
      <c r="M10" s="9"/>
      <c r="N10" s="9"/>
      <c r="O10" s="9"/>
      <c r="P10" s="9"/>
      <c r="Q10" s="9"/>
      <c r="R10" s="9"/>
      <c r="S10" s="9"/>
      <c r="T10" s="9"/>
      <c r="U10" s="9"/>
      <c r="Z10" s="9"/>
    </row>
    <row r="11" spans="1:26" x14ac:dyDescent="0.25">
      <c r="A11" s="9"/>
      <c r="B11" s="14"/>
      <c r="C11" s="14"/>
      <c r="D11" s="2"/>
      <c r="E11" s="2"/>
      <c r="F11" s="14"/>
      <c r="G11" s="14"/>
      <c r="H11" s="14"/>
      <c r="I11" s="14"/>
      <c r="J11" s="19"/>
      <c r="K11" s="2"/>
      <c r="L11" s="9"/>
      <c r="M11" s="9"/>
      <c r="N11" s="9"/>
      <c r="O11" s="9"/>
      <c r="P11" s="9"/>
      <c r="Q11" s="9"/>
      <c r="R11" s="9"/>
      <c r="S11" s="9"/>
      <c r="T11" s="9"/>
      <c r="U11" s="9"/>
      <c r="Z11" s="9"/>
    </row>
    <row r="12" spans="1:26" x14ac:dyDescent="0.25">
      <c r="B12" s="70" t="s">
        <v>3</v>
      </c>
      <c r="C12" s="70"/>
      <c r="D12" s="70"/>
      <c r="E12" s="70"/>
      <c r="F12" s="70"/>
      <c r="G12" s="70"/>
      <c r="H12" s="70"/>
      <c r="I12" s="70"/>
      <c r="J12" s="70"/>
      <c r="K12" s="70"/>
    </row>
    <row r="13" spans="1:26" x14ac:dyDescent="0.25">
      <c r="B13" s="80" t="s">
        <v>4</v>
      </c>
      <c r="C13" s="80"/>
      <c r="D13" s="80"/>
      <c r="E13" s="66" t="s">
        <v>65</v>
      </c>
      <c r="F13" s="66"/>
      <c r="G13" s="66"/>
      <c r="H13" s="66"/>
      <c r="I13" s="66"/>
      <c r="J13" s="66"/>
      <c r="K13" s="67"/>
    </row>
    <row r="14" spans="1:26" s="9" customFormat="1" ht="15" customHeight="1" x14ac:dyDescent="0.25">
      <c r="A14"/>
      <c r="B14" s="80" t="s">
        <v>5</v>
      </c>
      <c r="C14" s="80"/>
      <c r="D14" s="80"/>
      <c r="E14" s="68" t="s">
        <v>56</v>
      </c>
      <c r="F14" s="68"/>
      <c r="G14" s="68"/>
      <c r="H14" s="68"/>
      <c r="I14" s="68"/>
      <c r="J14" s="68"/>
      <c r="K14" s="69"/>
      <c r="L14" s="2"/>
      <c r="M14" s="2"/>
      <c r="N14" s="2"/>
      <c r="O14" s="2"/>
      <c r="P14" s="2"/>
      <c r="Q14" s="2"/>
      <c r="R14"/>
      <c r="S14"/>
      <c r="T14"/>
      <c r="U14"/>
      <c r="Z14"/>
    </row>
    <row r="15" spans="1:26" s="9" customFormat="1" ht="15" customHeight="1" x14ac:dyDescent="0.25">
      <c r="B15" s="80" t="s">
        <v>6</v>
      </c>
      <c r="C15" s="80"/>
      <c r="D15" s="80"/>
      <c r="E15" s="66" t="s">
        <v>58</v>
      </c>
      <c r="F15" s="66"/>
      <c r="G15" s="66"/>
      <c r="H15" s="66"/>
      <c r="I15" s="66"/>
      <c r="J15" s="66"/>
      <c r="K15" s="66"/>
      <c r="M15"/>
      <c r="N15"/>
      <c r="O15"/>
      <c r="P15"/>
      <c r="Q15"/>
      <c r="R15"/>
      <c r="S15"/>
      <c r="T15"/>
      <c r="U15"/>
      <c r="Z15"/>
    </row>
    <row r="16" spans="1:26" ht="19.5" customHeight="1" x14ac:dyDescent="0.25">
      <c r="A16" s="9"/>
      <c r="B16" s="85" t="s">
        <v>20</v>
      </c>
      <c r="C16" s="86"/>
      <c r="D16" s="87"/>
      <c r="E16" s="66" t="s">
        <v>59</v>
      </c>
      <c r="F16" s="66"/>
      <c r="G16" s="66"/>
      <c r="H16" s="66"/>
      <c r="I16" s="66"/>
      <c r="J16" s="66"/>
      <c r="K16" s="67"/>
      <c r="L16" s="9"/>
      <c r="M16" s="9"/>
      <c r="N16" s="9"/>
      <c r="O16" s="9"/>
      <c r="P16" s="9"/>
      <c r="Q16" s="9"/>
      <c r="R16" s="9"/>
      <c r="S16" s="9"/>
      <c r="T16" s="9"/>
      <c r="U16" s="9"/>
      <c r="Z16" s="9"/>
    </row>
    <row r="17" spans="1:26" s="9" customFormat="1" ht="19.5" customHeight="1" x14ac:dyDescent="0.25">
      <c r="B17" s="85" t="s">
        <v>21</v>
      </c>
      <c r="C17" s="86"/>
      <c r="D17" s="87"/>
      <c r="E17" s="66" t="s">
        <v>60</v>
      </c>
      <c r="F17" s="66"/>
      <c r="G17" s="66"/>
      <c r="H17" s="66"/>
      <c r="I17" s="66"/>
      <c r="J17" s="66"/>
      <c r="K17" s="67"/>
    </row>
    <row r="18" spans="1:26" x14ac:dyDescent="0.25">
      <c r="B18" s="80" t="s">
        <v>7</v>
      </c>
      <c r="C18" s="80"/>
      <c r="D18" s="80"/>
      <c r="E18" s="66" t="s">
        <v>62</v>
      </c>
      <c r="F18" s="66"/>
      <c r="G18" s="66"/>
      <c r="H18" s="66"/>
      <c r="I18" s="66"/>
      <c r="J18" s="66"/>
      <c r="K18" s="67"/>
    </row>
    <row r="19" spans="1:26" s="9" customFormat="1" x14ac:dyDescent="0.25">
      <c r="A19"/>
      <c r="B19" s="80" t="s">
        <v>8</v>
      </c>
      <c r="C19" s="80"/>
      <c r="D19" s="80"/>
      <c r="E19" s="66" t="s">
        <v>61</v>
      </c>
      <c r="F19" s="66"/>
      <c r="G19" s="66"/>
      <c r="H19" s="66"/>
      <c r="I19" s="66"/>
      <c r="J19" s="66"/>
      <c r="K19" s="67"/>
      <c r="L19"/>
      <c r="M19"/>
      <c r="N19"/>
      <c r="O19"/>
      <c r="P19"/>
      <c r="Q19"/>
      <c r="R19"/>
      <c r="S19"/>
      <c r="T19"/>
      <c r="U19"/>
      <c r="Z19"/>
    </row>
    <row r="20" spans="1:26" x14ac:dyDescent="0.25">
      <c r="A20" s="9"/>
      <c r="B20" s="25"/>
      <c r="C20" s="25"/>
      <c r="D20" s="25"/>
      <c r="E20" s="26"/>
      <c r="F20" s="26"/>
      <c r="G20" s="26"/>
      <c r="H20" s="26"/>
      <c r="I20" s="26"/>
      <c r="J20" s="26"/>
      <c r="K20" s="26"/>
      <c r="L20" s="9"/>
      <c r="M20" s="9"/>
      <c r="N20" s="9"/>
      <c r="O20" s="9"/>
      <c r="P20" s="9"/>
      <c r="Q20" s="9"/>
      <c r="R20" s="9"/>
      <c r="S20" s="9"/>
      <c r="T20" s="9"/>
      <c r="U20" s="9"/>
      <c r="Z20" s="9"/>
    </row>
    <row r="21" spans="1:26" x14ac:dyDescent="0.25">
      <c r="B21" t="s">
        <v>10</v>
      </c>
    </row>
    <row r="22" spans="1:26" x14ac:dyDescent="0.25">
      <c r="D22" s="3" t="str">
        <f>Query2_USERN</f>
        <v>Ахметзянова Венера Фанитовна</v>
      </c>
    </row>
    <row r="23" spans="1:26" x14ac:dyDescent="0.25">
      <c r="B23" t="s">
        <v>11</v>
      </c>
      <c r="D23" s="3" t="str">
        <f>Query2_USERT</f>
        <v>(347)221-56-61</v>
      </c>
    </row>
    <row r="24" spans="1:26" x14ac:dyDescent="0.25">
      <c r="B24" t="s">
        <v>12</v>
      </c>
      <c r="D24" s="3" t="str">
        <f>Query2_USERE</f>
        <v/>
      </c>
    </row>
  </sheetData>
  <mergeCells count="28">
    <mergeCell ref="I1:K1"/>
    <mergeCell ref="E3:I3"/>
    <mergeCell ref="E18:K18"/>
    <mergeCell ref="B18:D18"/>
    <mergeCell ref="B19:D19"/>
    <mergeCell ref="I4:I5"/>
    <mergeCell ref="H4:H5"/>
    <mergeCell ref="B15:D15"/>
    <mergeCell ref="E15:K15"/>
    <mergeCell ref="B13:D13"/>
    <mergeCell ref="B12:K12"/>
    <mergeCell ref="B17:D17"/>
    <mergeCell ref="B14:D14"/>
    <mergeCell ref="B16:D16"/>
    <mergeCell ref="E17:K17"/>
    <mergeCell ref="E19:K19"/>
    <mergeCell ref="E13:K13"/>
    <mergeCell ref="E14:K14"/>
    <mergeCell ref="E16:K16"/>
    <mergeCell ref="B2:K2"/>
    <mergeCell ref="B4:B5"/>
    <mergeCell ref="D4:D5"/>
    <mergeCell ref="J4:J5"/>
    <mergeCell ref="K4:K5"/>
    <mergeCell ref="E4:E5"/>
    <mergeCell ref="F4:F5"/>
    <mergeCell ref="C4:C5"/>
    <mergeCell ref="G4:G5"/>
  </mergeCells>
  <pageMargins left="0.78740157480314965" right="0.39370078740157483" top="0.78740157480314965" bottom="0.39370078740157483" header="0.31496062992125984" footer="0.31496062992125984"/>
  <pageSetup paperSize="9" scale="57" orientation="landscape" r:id="rId1"/>
  <headerFooter>
    <oddFooter>&amp;C&amp;P</oddFooter>
  </headerFooter>
  <rowBreaks count="1" manualBreakCount="1">
    <brk id="8" max="1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46"/>
  <sheetViews>
    <sheetView zoomScaleNormal="100" workbookViewId="0">
      <selection activeCell="F10" sqref="F10"/>
    </sheetView>
  </sheetViews>
  <sheetFormatPr defaultRowHeight="15" x14ac:dyDescent="0.25"/>
  <cols>
    <col min="1" max="1" width="0.85546875" style="9" customWidth="1"/>
    <col min="2" max="2" width="8.42578125" style="9" customWidth="1"/>
    <col min="3" max="3" width="26.42578125" style="9" customWidth="1"/>
    <col min="4" max="4" width="9.140625" style="58"/>
    <col min="5" max="5" width="10.5703125" style="51" customWidth="1"/>
    <col min="6" max="6" width="19.5703125" style="9" customWidth="1"/>
    <col min="7" max="7" width="24.42578125" style="43" customWidth="1"/>
    <col min="8" max="8" width="3.140625" style="14" customWidth="1"/>
    <col min="9" max="16384" width="9.140625" style="9"/>
  </cols>
  <sheetData>
    <row r="1" spans="1:12" x14ac:dyDescent="0.25">
      <c r="G1" s="42" t="s">
        <v>43</v>
      </c>
    </row>
    <row r="2" spans="1:12" ht="15.75" x14ac:dyDescent="0.25">
      <c r="B2" s="30" t="s">
        <v>44</v>
      </c>
      <c r="C2" s="30"/>
      <c r="D2" s="59"/>
      <c r="E2" s="52"/>
      <c r="F2" s="30"/>
      <c r="G2" s="42" t="str">
        <f>Query1_TIPNAME</f>
        <v/>
      </c>
    </row>
    <row r="3" spans="1:12" ht="15.75" x14ac:dyDescent="0.25">
      <c r="B3" s="31"/>
      <c r="C3" s="31"/>
      <c r="D3" s="59"/>
      <c r="E3" s="52"/>
      <c r="F3" s="31"/>
      <c r="G3" s="42" t="str">
        <f>Query1_UA2NAME</f>
        <v>Отдел капитального строительства (ОКС)</v>
      </c>
    </row>
    <row r="4" spans="1:12" x14ac:dyDescent="0.25">
      <c r="B4" s="9" t="s">
        <v>19</v>
      </c>
      <c r="C4" s="64" t="str">
        <f>Query1_NOTE</f>
        <v>Поставка оцинкованной проволоки , катанки</v>
      </c>
      <c r="D4" s="65"/>
    </row>
    <row r="5" spans="1:12" s="10" customFormat="1" ht="15" customHeight="1" x14ac:dyDescent="0.25">
      <c r="B5" s="72" t="s">
        <v>0</v>
      </c>
      <c r="C5" s="72" t="s">
        <v>14</v>
      </c>
      <c r="D5" s="72" t="s">
        <v>13</v>
      </c>
      <c r="E5" s="90" t="s">
        <v>75</v>
      </c>
      <c r="F5" s="88" t="s">
        <v>45</v>
      </c>
      <c r="G5" s="72" t="s">
        <v>46</v>
      </c>
      <c r="H5" s="37"/>
    </row>
    <row r="6" spans="1:12" s="12" customFormat="1" ht="64.5" customHeight="1" x14ac:dyDescent="0.25">
      <c r="B6" s="72"/>
      <c r="C6" s="72"/>
      <c r="D6" s="72"/>
      <c r="E6" s="91"/>
      <c r="F6" s="89"/>
      <c r="G6" s="72"/>
      <c r="H6" s="38"/>
    </row>
    <row r="7" spans="1:12" s="10" customFormat="1" x14ac:dyDescent="0.25">
      <c r="B7" s="29">
        <v>1</v>
      </c>
      <c r="C7" s="29">
        <v>2</v>
      </c>
      <c r="D7" s="53">
        <v>3</v>
      </c>
      <c r="E7" s="53">
        <v>4</v>
      </c>
      <c r="F7" s="50">
        <v>5</v>
      </c>
      <c r="G7" s="50">
        <v>6</v>
      </c>
      <c r="H7" s="37"/>
    </row>
    <row r="8" spans="1:12" ht="72" x14ac:dyDescent="0.25">
      <c r="B8" s="6">
        <f t="shared" ref="B8:B27" si="0">ROW()-6</f>
        <v>2</v>
      </c>
      <c r="C8" s="1" t="s">
        <v>66</v>
      </c>
      <c r="D8" s="60" t="s">
        <v>36</v>
      </c>
      <c r="E8" s="54">
        <v>0.05</v>
      </c>
      <c r="F8" s="32" t="s">
        <v>47</v>
      </c>
      <c r="G8" s="44" t="s">
        <v>67</v>
      </c>
    </row>
    <row r="9" spans="1:12" ht="72.75" thickBot="1" x14ac:dyDescent="0.3">
      <c r="B9" s="6">
        <f t="shared" si="0"/>
        <v>3</v>
      </c>
      <c r="C9" s="1" t="s">
        <v>66</v>
      </c>
      <c r="D9" s="60" t="s">
        <v>36</v>
      </c>
      <c r="E9" s="54">
        <v>7.0000000000000007E-2</v>
      </c>
      <c r="F9" s="32" t="s">
        <v>48</v>
      </c>
      <c r="G9" s="36" t="s">
        <v>74</v>
      </c>
    </row>
    <row r="10" spans="1:12" ht="95.25" customHeight="1" thickBot="1" x14ac:dyDescent="0.3">
      <c r="B10" s="6">
        <f t="shared" si="0"/>
        <v>4</v>
      </c>
      <c r="C10" s="1" t="s">
        <v>66</v>
      </c>
      <c r="D10" s="60" t="s">
        <v>36</v>
      </c>
      <c r="E10" s="54">
        <v>0.1</v>
      </c>
      <c r="F10" s="32" t="s">
        <v>55</v>
      </c>
      <c r="G10" s="45" t="s">
        <v>73</v>
      </c>
      <c r="H10" s="39"/>
    </row>
    <row r="11" spans="1:12" s="14" customFormat="1" ht="108" x14ac:dyDescent="0.25">
      <c r="A11" s="9"/>
      <c r="B11" s="6">
        <f t="shared" si="0"/>
        <v>5</v>
      </c>
      <c r="C11" s="1" t="s">
        <v>38</v>
      </c>
      <c r="D11" s="60" t="s">
        <v>36</v>
      </c>
      <c r="E11" s="54">
        <v>1.6</v>
      </c>
      <c r="F11" s="32" t="s">
        <v>49</v>
      </c>
      <c r="G11" s="45" t="s">
        <v>73</v>
      </c>
      <c r="H11" s="40"/>
    </row>
    <row r="12" spans="1:12" s="14" customFormat="1" ht="72" x14ac:dyDescent="0.25">
      <c r="A12" s="9"/>
      <c r="B12" s="6">
        <f t="shared" si="0"/>
        <v>6</v>
      </c>
      <c r="C12" s="1" t="s">
        <v>38</v>
      </c>
      <c r="D12" s="60" t="s">
        <v>36</v>
      </c>
      <c r="E12" s="54">
        <v>2.2000000000000002</v>
      </c>
      <c r="F12" s="32" t="s">
        <v>47</v>
      </c>
      <c r="G12" s="44" t="s">
        <v>67</v>
      </c>
      <c r="H12" s="41"/>
    </row>
    <row r="13" spans="1:12" s="14" customFormat="1" ht="72" x14ac:dyDescent="0.25">
      <c r="A13" s="9"/>
      <c r="B13" s="6">
        <f t="shared" si="0"/>
        <v>7</v>
      </c>
      <c r="C13" s="1" t="s">
        <v>38</v>
      </c>
      <c r="D13" s="60" t="s">
        <v>36</v>
      </c>
      <c r="E13" s="54">
        <v>3.1309999999999998</v>
      </c>
      <c r="F13" s="32" t="s">
        <v>48</v>
      </c>
      <c r="G13" s="36" t="s">
        <v>74</v>
      </c>
      <c r="H13" s="40"/>
    </row>
    <row r="14" spans="1:12" s="14" customFormat="1" ht="96.75" x14ac:dyDescent="0.25">
      <c r="A14" s="9"/>
      <c r="B14" s="6">
        <f t="shared" si="0"/>
        <v>8</v>
      </c>
      <c r="C14" s="1" t="s">
        <v>38</v>
      </c>
      <c r="D14" s="60" t="s">
        <v>36</v>
      </c>
      <c r="E14" s="54">
        <v>0.96</v>
      </c>
      <c r="F14" s="32" t="s">
        <v>50</v>
      </c>
      <c r="G14" s="46" t="s">
        <v>68</v>
      </c>
      <c r="H14" s="39"/>
      <c r="I14" s="2"/>
      <c r="J14" s="2"/>
      <c r="K14" s="2"/>
      <c r="L14" s="2"/>
    </row>
    <row r="15" spans="1:12" s="14" customFormat="1" ht="96" x14ac:dyDescent="0.25">
      <c r="A15" s="9"/>
      <c r="B15" s="6">
        <f t="shared" si="0"/>
        <v>9</v>
      </c>
      <c r="C15" s="1" t="s">
        <v>38</v>
      </c>
      <c r="D15" s="60" t="s">
        <v>36</v>
      </c>
      <c r="E15" s="54">
        <v>0.45</v>
      </c>
      <c r="F15" s="32" t="s">
        <v>51</v>
      </c>
      <c r="G15" s="44" t="s">
        <v>69</v>
      </c>
      <c r="H15" s="39"/>
    </row>
    <row r="16" spans="1:12" s="14" customFormat="1" ht="84" x14ac:dyDescent="0.25">
      <c r="A16" s="9"/>
      <c r="B16" s="6">
        <f t="shared" si="0"/>
        <v>10</v>
      </c>
      <c r="C16" s="1" t="s">
        <v>38</v>
      </c>
      <c r="D16" s="60" t="s">
        <v>36</v>
      </c>
      <c r="E16" s="54">
        <v>0.3</v>
      </c>
      <c r="F16" s="32" t="s">
        <v>52</v>
      </c>
      <c r="G16" s="36" t="s">
        <v>70</v>
      </c>
      <c r="H16" s="39"/>
    </row>
    <row r="17" spans="1:7" s="14" customFormat="1" ht="108" x14ac:dyDescent="0.25">
      <c r="A17" s="9"/>
      <c r="B17" s="6">
        <f t="shared" si="0"/>
        <v>11</v>
      </c>
      <c r="C17" s="1" t="s">
        <v>38</v>
      </c>
      <c r="D17" s="60" t="s">
        <v>36</v>
      </c>
      <c r="E17" s="54">
        <v>5.117</v>
      </c>
      <c r="F17" s="32" t="s">
        <v>53</v>
      </c>
      <c r="G17" s="36" t="s">
        <v>71</v>
      </c>
    </row>
    <row r="18" spans="1:7" s="14" customFormat="1" ht="96.75" thickBot="1" x14ac:dyDescent="0.3">
      <c r="A18" s="9"/>
      <c r="B18" s="6">
        <f t="shared" si="0"/>
        <v>12</v>
      </c>
      <c r="C18" s="1" t="s">
        <v>38</v>
      </c>
      <c r="D18" s="60" t="s">
        <v>36</v>
      </c>
      <c r="E18" s="54">
        <v>2.6789999999999998</v>
      </c>
      <c r="F18" s="32" t="s">
        <v>54</v>
      </c>
      <c r="G18" s="36" t="s">
        <v>72</v>
      </c>
    </row>
    <row r="19" spans="1:7" s="14" customFormat="1" ht="108" x14ac:dyDescent="0.25">
      <c r="A19" s="9"/>
      <c r="B19" s="6">
        <f t="shared" si="0"/>
        <v>13</v>
      </c>
      <c r="C19" s="1" t="s">
        <v>38</v>
      </c>
      <c r="D19" s="60" t="s">
        <v>36</v>
      </c>
      <c r="E19" s="54">
        <v>5.165</v>
      </c>
      <c r="F19" s="32" t="s">
        <v>55</v>
      </c>
      <c r="G19" s="45" t="s">
        <v>73</v>
      </c>
    </row>
    <row r="20" spans="1:7" s="14" customFormat="1" ht="72" x14ac:dyDescent="0.25">
      <c r="A20" s="9"/>
      <c r="B20" s="6">
        <f t="shared" si="0"/>
        <v>14</v>
      </c>
      <c r="C20" s="1" t="s">
        <v>63</v>
      </c>
      <c r="D20" s="60" t="s">
        <v>36</v>
      </c>
      <c r="E20" s="54">
        <v>0.45</v>
      </c>
      <c r="F20" s="32" t="s">
        <v>47</v>
      </c>
      <c r="G20" s="44" t="s">
        <v>67</v>
      </c>
    </row>
    <row r="21" spans="1:7" s="14" customFormat="1" ht="72" x14ac:dyDescent="0.25">
      <c r="A21" s="9"/>
      <c r="B21" s="6">
        <f t="shared" si="0"/>
        <v>15</v>
      </c>
      <c r="C21" s="1" t="s">
        <v>63</v>
      </c>
      <c r="D21" s="60" t="s">
        <v>36</v>
      </c>
      <c r="E21" s="54">
        <v>1.61</v>
      </c>
      <c r="F21" s="32" t="s">
        <v>48</v>
      </c>
      <c r="G21" s="36" t="s">
        <v>74</v>
      </c>
    </row>
    <row r="22" spans="1:7" s="14" customFormat="1" ht="96.75" x14ac:dyDescent="0.25">
      <c r="A22" s="9"/>
      <c r="B22" s="6">
        <f t="shared" si="0"/>
        <v>16</v>
      </c>
      <c r="C22" s="1" t="s">
        <v>63</v>
      </c>
      <c r="D22" s="60" t="s">
        <v>36</v>
      </c>
      <c r="E22" s="54">
        <v>0.38500000000000001</v>
      </c>
      <c r="F22" s="32" t="s">
        <v>50</v>
      </c>
      <c r="G22" s="46" t="s">
        <v>68</v>
      </c>
    </row>
    <row r="23" spans="1:7" s="14" customFormat="1" ht="96" x14ac:dyDescent="0.25">
      <c r="A23" s="9"/>
      <c r="B23" s="6">
        <f t="shared" si="0"/>
        <v>17</v>
      </c>
      <c r="C23" s="1" t="s">
        <v>63</v>
      </c>
      <c r="D23" s="60" t="s">
        <v>36</v>
      </c>
      <c r="E23" s="54">
        <v>0.79700000000000004</v>
      </c>
      <c r="F23" s="32" t="s">
        <v>51</v>
      </c>
      <c r="G23" s="44" t="s">
        <v>69</v>
      </c>
    </row>
    <row r="24" spans="1:7" s="14" customFormat="1" ht="84" x14ac:dyDescent="0.25">
      <c r="A24" s="9"/>
      <c r="B24" s="6">
        <f t="shared" si="0"/>
        <v>18</v>
      </c>
      <c r="C24" s="1" t="s">
        <v>63</v>
      </c>
      <c r="D24" s="60" t="s">
        <v>36</v>
      </c>
      <c r="E24" s="54">
        <v>3.33</v>
      </c>
      <c r="F24" s="32" t="s">
        <v>52</v>
      </c>
      <c r="G24" s="36" t="s">
        <v>70</v>
      </c>
    </row>
    <row r="25" spans="1:7" ht="108" x14ac:dyDescent="0.25">
      <c r="B25" s="6">
        <f t="shared" si="0"/>
        <v>19</v>
      </c>
      <c r="C25" s="1" t="s">
        <v>63</v>
      </c>
      <c r="D25" s="60" t="s">
        <v>36</v>
      </c>
      <c r="E25" s="54">
        <v>0.2</v>
      </c>
      <c r="F25" s="32" t="s">
        <v>53</v>
      </c>
      <c r="G25" s="36" t="s">
        <v>71</v>
      </c>
    </row>
    <row r="26" spans="1:7" ht="96.75" thickBot="1" x14ac:dyDescent="0.3">
      <c r="B26" s="6">
        <f t="shared" si="0"/>
        <v>20</v>
      </c>
      <c r="C26" s="1" t="s">
        <v>63</v>
      </c>
      <c r="D26" s="60" t="s">
        <v>36</v>
      </c>
      <c r="E26" s="54">
        <v>1.5940000000000001</v>
      </c>
      <c r="F26" s="32" t="s">
        <v>54</v>
      </c>
      <c r="G26" s="36" t="s">
        <v>72</v>
      </c>
    </row>
    <row r="27" spans="1:7" ht="108" x14ac:dyDescent="0.25">
      <c r="B27" s="6">
        <f t="shared" si="0"/>
        <v>21</v>
      </c>
      <c r="C27" s="1" t="s">
        <v>63</v>
      </c>
      <c r="D27" s="60" t="s">
        <v>36</v>
      </c>
      <c r="E27" s="54">
        <v>1.669</v>
      </c>
      <c r="F27" s="32" t="s">
        <v>55</v>
      </c>
      <c r="G27" s="45" t="s">
        <v>73</v>
      </c>
    </row>
    <row r="28" spans="1:7" x14ac:dyDescent="0.25">
      <c r="B28" s="15"/>
      <c r="C28" s="16"/>
      <c r="D28" s="61" t="s">
        <v>15</v>
      </c>
      <c r="E28" s="55">
        <f>SUM($E$8:$E$27)</f>
        <v>31.856999999999999</v>
      </c>
      <c r="F28" s="20"/>
      <c r="G28" s="47"/>
    </row>
    <row r="29" spans="1:7" x14ac:dyDescent="0.25">
      <c r="B29" s="14"/>
      <c r="C29" s="2"/>
      <c r="D29" s="62"/>
      <c r="E29" s="56"/>
      <c r="F29" s="14"/>
      <c r="G29" s="47"/>
    </row>
    <row r="30" spans="1:7" x14ac:dyDescent="0.25">
      <c r="A30" s="14"/>
      <c r="B30" s="33"/>
      <c r="C30" s="33"/>
      <c r="D30" s="62"/>
      <c r="E30" s="56"/>
      <c r="F30" s="33"/>
      <c r="G30" s="48"/>
    </row>
    <row r="31" spans="1:7" x14ac:dyDescent="0.25">
      <c r="A31" s="14"/>
      <c r="B31" s="33"/>
      <c r="C31" s="33"/>
      <c r="D31" s="62"/>
      <c r="E31" s="56"/>
      <c r="F31" s="33"/>
      <c r="G31" s="48"/>
    </row>
    <row r="32" spans="1:7" x14ac:dyDescent="0.25">
      <c r="A32" s="14"/>
      <c r="B32" s="33"/>
      <c r="C32" s="33"/>
      <c r="D32" s="62"/>
      <c r="E32" s="56"/>
      <c r="F32" s="33"/>
      <c r="G32" s="48"/>
    </row>
    <row r="33" spans="1:7" x14ac:dyDescent="0.25">
      <c r="A33" s="14"/>
      <c r="B33" s="33"/>
      <c r="C33" s="33"/>
      <c r="D33" s="63"/>
      <c r="E33" s="57"/>
      <c r="F33" s="2"/>
      <c r="G33" s="47"/>
    </row>
    <row r="34" spans="1:7" x14ac:dyDescent="0.25">
      <c r="A34" s="14"/>
      <c r="B34" s="33"/>
      <c r="C34" s="33"/>
      <c r="D34" s="62"/>
      <c r="E34" s="56"/>
      <c r="F34" s="33"/>
      <c r="G34" s="48"/>
    </row>
    <row r="35" spans="1:7" x14ac:dyDescent="0.25">
      <c r="A35" s="14"/>
      <c r="B35" s="33"/>
      <c r="C35" s="33"/>
      <c r="D35" s="62"/>
      <c r="E35" s="56"/>
      <c r="F35" s="33"/>
      <c r="G35" s="48"/>
    </row>
    <row r="36" spans="1:7" x14ac:dyDescent="0.25">
      <c r="A36" s="14"/>
      <c r="B36" s="33"/>
      <c r="C36" s="33"/>
      <c r="D36" s="62"/>
      <c r="E36" s="56"/>
      <c r="F36" s="33"/>
      <c r="G36" s="48"/>
    </row>
    <row r="37" spans="1:7" x14ac:dyDescent="0.25">
      <c r="A37" s="14"/>
      <c r="B37" s="33"/>
      <c r="C37" s="33"/>
      <c r="D37" s="62"/>
      <c r="E37" s="56"/>
      <c r="F37" s="33"/>
      <c r="G37" s="48"/>
    </row>
    <row r="38" spans="1:7" x14ac:dyDescent="0.25">
      <c r="A38" s="14"/>
      <c r="B38" s="33"/>
      <c r="C38" s="33"/>
      <c r="D38" s="62"/>
      <c r="E38" s="56"/>
      <c r="F38" s="33"/>
      <c r="G38" s="48"/>
    </row>
    <row r="39" spans="1:7" x14ac:dyDescent="0.25">
      <c r="A39" s="14"/>
      <c r="B39" s="33"/>
      <c r="C39" s="33"/>
      <c r="D39" s="62"/>
      <c r="E39" s="56"/>
      <c r="F39" s="33"/>
      <c r="G39" s="48"/>
    </row>
    <row r="40" spans="1:7" x14ac:dyDescent="0.25">
      <c r="A40" s="14"/>
      <c r="B40" s="25"/>
      <c r="C40" s="25"/>
      <c r="D40" s="62"/>
      <c r="E40" s="56"/>
      <c r="F40" s="26"/>
      <c r="G40" s="49"/>
    </row>
    <row r="41" spans="1:7" x14ac:dyDescent="0.25">
      <c r="A41" s="14"/>
      <c r="B41" s="14"/>
      <c r="C41" s="14"/>
      <c r="D41" s="62"/>
      <c r="E41" s="56"/>
      <c r="F41" s="14"/>
    </row>
    <row r="42" spans="1:7" x14ac:dyDescent="0.25">
      <c r="A42" s="14"/>
      <c r="B42" s="14"/>
      <c r="C42" s="14"/>
      <c r="D42" s="62"/>
      <c r="E42" s="56"/>
      <c r="F42" s="14"/>
    </row>
    <row r="43" spans="1:7" x14ac:dyDescent="0.25">
      <c r="A43" s="14"/>
      <c r="B43" s="14"/>
      <c r="C43" s="14"/>
      <c r="D43" s="62"/>
      <c r="E43" s="56"/>
      <c r="F43" s="14"/>
    </row>
    <row r="44" spans="1:7" x14ac:dyDescent="0.25">
      <c r="C44" s="3"/>
    </row>
    <row r="45" spans="1:7" x14ac:dyDescent="0.25">
      <c r="C45" s="3"/>
    </row>
    <row r="46" spans="1:7" x14ac:dyDescent="0.25">
      <c r="C46" s="3"/>
    </row>
  </sheetData>
  <mergeCells count="6">
    <mergeCell ref="F5:F6"/>
    <mergeCell ref="G5:G6"/>
    <mergeCell ref="B5:B6"/>
    <mergeCell ref="C5:C6"/>
    <mergeCell ref="D5:D6"/>
    <mergeCell ref="E5:E6"/>
  </mergeCells>
  <pageMargins left="0.70866141732283472" right="0.70866141732283472" top="0.74803149606299213" bottom="0.74803149606299213" header="0.31496062992125984" footer="0.31496062992125984"/>
  <pageSetup paperSize="9" scale="39" orientation="portrait" r:id="rId1"/>
  <rowBreaks count="1" manualBreakCount="1">
    <brk id="19" max="14"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5:S6"/>
  <sheetViews>
    <sheetView workbookViewId="0">
      <selection activeCell="A30013" sqref="A30013:Q30014"/>
    </sheetView>
  </sheetViews>
  <sheetFormatPr defaultRowHeight="15" x14ac:dyDescent="0.25"/>
  <sheetData>
    <row r="5" spans="1:19" x14ac:dyDescent="0.25">
      <c r="A5" s="27" t="s">
        <v>23</v>
      </c>
      <c r="B5" t="e">
        <f>XLR_ERRNAME</f>
        <v>#NAME?</v>
      </c>
    </row>
    <row r="6" spans="1:19" x14ac:dyDescent="0.25">
      <c r="A6" t="s">
        <v>24</v>
      </c>
      <c r="B6">
        <v>7445</v>
      </c>
      <c r="C6" s="28" t="s">
        <v>25</v>
      </c>
      <c r="D6">
        <v>5245</v>
      </c>
      <c r="E6" s="28" t="s">
        <v>26</v>
      </c>
      <c r="F6" s="28" t="s">
        <v>27</v>
      </c>
      <c r="G6" s="28" t="s">
        <v>28</v>
      </c>
      <c r="H6" s="28" t="s">
        <v>29</v>
      </c>
      <c r="I6" s="28" t="s">
        <v>29</v>
      </c>
      <c r="J6" s="28" t="s">
        <v>26</v>
      </c>
      <c r="K6" s="28" t="s">
        <v>30</v>
      </c>
      <c r="L6" s="28" t="s">
        <v>31</v>
      </c>
      <c r="M6" s="28" t="s">
        <v>32</v>
      </c>
      <c r="N6" s="28" t="s">
        <v>29</v>
      </c>
      <c r="O6">
        <v>1655</v>
      </c>
      <c r="P6" s="28" t="s">
        <v>33</v>
      </c>
      <c r="Q6">
        <v>0</v>
      </c>
      <c r="R6" s="28" t="s">
        <v>29</v>
      </c>
      <c r="S6" s="28" t="s">
        <v>34</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3</vt:i4>
      </vt:variant>
    </vt:vector>
  </HeadingPairs>
  <TitlesOfParts>
    <vt:vector size="5" baseType="lpstr">
      <vt:lpstr>Спецификация к Прил 1.1</vt:lpstr>
      <vt:lpstr>Адреса поставки к Прил. 1.1</vt:lpstr>
      <vt:lpstr>Query1</vt:lpstr>
      <vt:lpstr>Query3</vt:lpstr>
      <vt:lpstr>'Адреса поставки к Прил. 1.1'!Область_печати</vt:lpstr>
    </vt:vector>
  </TitlesOfParts>
  <Company>RSC</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Ахметзянова Венера Фанитовна</dc:creator>
  <cp:lastModifiedBy>Мигранова Регина Фангизовна</cp:lastModifiedBy>
  <cp:lastPrinted>2015-01-15T04:39:03Z</cp:lastPrinted>
  <dcterms:created xsi:type="dcterms:W3CDTF">2013-12-19T08:11:42Z</dcterms:created>
  <dcterms:modified xsi:type="dcterms:W3CDTF">2015-02-24T06:23:03Z</dcterms:modified>
</cp:coreProperties>
</file>